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sstnt01\USER\FinanzasCorp\IR\ESG\DataBook\2020\"/>
    </mc:Choice>
  </mc:AlternateContent>
  <xr:revisionPtr revIDLastSave="0" documentId="13_ncr:1_{19121E3F-4E4C-4ACD-AEDD-D0E56F527272}" xr6:coauthVersionLast="45" xr6:coauthVersionMax="45" xr10:uidLastSave="{00000000-0000-0000-0000-000000000000}"/>
  <bookViews>
    <workbookView xWindow="-120" yWindow="-120" windowWidth="20730" windowHeight="11160" xr2:uid="{522C017A-CE35-45E9-A113-5EE43B2CA952}"/>
  </bookViews>
  <sheets>
    <sheet name="General" sheetId="4" r:id="rId1"/>
    <sheet name="Environmental" sheetId="1" r:id="rId2"/>
    <sheet name="Social" sheetId="2" r:id="rId3"/>
    <sheet name="Governanc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9" i="1" l="1"/>
  <c r="E49" i="1"/>
  <c r="D49" i="1"/>
  <c r="E33" i="1"/>
  <c r="E34" i="1" s="1"/>
  <c r="F33" i="1"/>
  <c r="F34" i="1" s="1"/>
  <c r="D33" i="1"/>
  <c r="D34" i="1" s="1"/>
  <c r="E32" i="1"/>
  <c r="F32" i="1"/>
  <c r="D32" i="1"/>
  <c r="E30" i="1"/>
  <c r="F30" i="1"/>
  <c r="D30" i="1"/>
  <c r="E21" i="1"/>
  <c r="F21" i="1"/>
  <c r="D21" i="1"/>
  <c r="F19" i="1"/>
  <c r="E19" i="1"/>
  <c r="D19" i="1"/>
</calcChain>
</file>

<file path=xl/sharedStrings.xml><?xml version="1.0" encoding="utf-8"?>
<sst xmlns="http://schemas.openxmlformats.org/spreadsheetml/2006/main" count="199" uniqueCount="146">
  <si>
    <t>Company participation in global pacts and associations</t>
  </si>
  <si>
    <t>Publish Sustainability Report under GRI Guidelines</t>
  </si>
  <si>
    <t>Yes</t>
  </si>
  <si>
    <t>Sustainability Report Audited by an independent Third Party</t>
  </si>
  <si>
    <t xml:space="preserve">Company Reporting </t>
  </si>
  <si>
    <t>Company Currency unless otherwise indicated</t>
  </si>
  <si>
    <t>Unit</t>
  </si>
  <si>
    <t xml:space="preserve">Water </t>
  </si>
  <si>
    <t>Energy</t>
  </si>
  <si>
    <t>Annual Report on Form 20F</t>
  </si>
  <si>
    <t xml:space="preserve">Annual Report as published with the CMF </t>
  </si>
  <si>
    <t>Sustainability Report</t>
  </si>
  <si>
    <t xml:space="preserve">Human Rights Policy </t>
  </si>
  <si>
    <t xml:space="preserve">Corporate Governance Policy </t>
  </si>
  <si>
    <t xml:space="preserve">Code of Ethics </t>
  </si>
  <si>
    <t xml:space="preserve">Fair competition Policy </t>
  </si>
  <si>
    <t xml:space="preserve">Sustainable Development Policy </t>
  </si>
  <si>
    <t xml:space="preserve">Finance and investment Policy </t>
  </si>
  <si>
    <t>Manual for the Management of Information of interest for the market</t>
  </si>
  <si>
    <t xml:space="preserve">Policy of Customary Transactions with Related Parties </t>
  </si>
  <si>
    <t xml:space="preserve">Crime Prevention Model </t>
  </si>
  <si>
    <t xml:space="preserve">Company By-laws </t>
  </si>
  <si>
    <t>Links to Annual Reports</t>
  </si>
  <si>
    <t>SQM is a global company that develops and produces diverse products for several industries essential for human progress, such as health, nutrition, renewable energy and technology through innovation and technological development. Holding leading world position in the lithium, potassium nitrate, iodine and thermo-solar salts markets, we produce high-quality products to meet the dynamic and changing requirements of our customers.
We work every day to build a culture of excellence by encouraging and promoting creativity, agility and innovation in the workplace and ensuring equality of opportunities, inclusion and diversity. We will continue to create value for all of our stakeholders through responsible management of natural resources, sustainable expansion projects and improvement of our existing operations, with a focus on minimizing our environmental impacts by reducing our carbon, energy and water footprints and working together with our shareholders, employees, customers, suppliers and communities.</t>
  </si>
  <si>
    <t xml:space="preserve">About SQM </t>
  </si>
  <si>
    <t xml:space="preserve">Links to Company Policies &amp; Other Pertinent Documents </t>
  </si>
  <si>
    <t xml:space="preserve">Our People </t>
  </si>
  <si>
    <t>Percentage female</t>
  </si>
  <si>
    <t xml:space="preserve">Employee turnover </t>
  </si>
  <si>
    <t xml:space="preserve">Our Board </t>
  </si>
  <si>
    <t># Independent board members</t>
  </si>
  <si>
    <t xml:space="preserve"># non-independent board members </t>
  </si>
  <si>
    <t xml:space="preserve">Board members with industry experience </t>
  </si>
  <si>
    <t xml:space="preserve"># women on board </t>
  </si>
  <si>
    <t># Board meetings held</t>
  </si>
  <si>
    <t xml:space="preserve"># executive board members </t>
  </si>
  <si>
    <t xml:space="preserve">Board Committees </t>
  </si>
  <si>
    <t># of board members</t>
  </si>
  <si>
    <t>Existence of a water reduction program</t>
  </si>
  <si>
    <t xml:space="preserve">Existence of a Human Rights Policy </t>
  </si>
  <si>
    <t xml:space="preserve">Existence of programs to increase diversity </t>
  </si>
  <si>
    <t>Health and Safety</t>
  </si>
  <si>
    <t>Communities</t>
  </si>
  <si>
    <t xml:space="preserve">Goal for CO2 emission reduction </t>
  </si>
  <si>
    <t>Start Year</t>
  </si>
  <si>
    <t xml:space="preserve">Target Year </t>
  </si>
  <si>
    <t xml:space="preserve">Reduction Goal </t>
  </si>
  <si>
    <t>Existence of a Policy to reduce carbon emissions</t>
  </si>
  <si>
    <t>Fresh water consumption(million m3/year)/Revenue (US$mm/year)</t>
  </si>
  <si>
    <t>Start year for reduction Goals</t>
  </si>
  <si>
    <t xml:space="preserve">Existence of strike </t>
  </si>
  <si>
    <t xml:space="preserve">Existence of a waste  management or recycling plan </t>
  </si>
  <si>
    <t>YES</t>
  </si>
  <si>
    <t>USD</t>
  </si>
  <si>
    <t>United Nations Global Compact</t>
  </si>
  <si>
    <t>Sustainability report under GRI</t>
  </si>
  <si>
    <t>Audited Sustainability report under GRI</t>
  </si>
  <si>
    <t>Global Battery Alliance</t>
  </si>
  <si>
    <t>Initiative for Responsible Mining Assurance, "IRMA"</t>
  </si>
  <si>
    <t>International Fertilizer Association (IFA)</t>
  </si>
  <si>
    <t>Dow Jones Sustainability Indices (DJSI Chile, DJSI Mila Pacific Alliance)</t>
  </si>
  <si>
    <t>Certifications</t>
  </si>
  <si>
    <t>Stewardship Excellence by IFA Protect &amp; Sustain program</t>
  </si>
  <si>
    <t>Responsible Care (Nueva Victoria)</t>
  </si>
  <si>
    <t>ISO 9001:2015 (all business lines)</t>
  </si>
  <si>
    <t>Reduction Target Year</t>
  </si>
  <si>
    <t>Reduction goal: Company wide</t>
  </si>
  <si>
    <t>Reduction goal: Salar de Atacama</t>
  </si>
  <si>
    <t>Water consumption: ground water</t>
  </si>
  <si>
    <t>Water consumption: surface water</t>
  </si>
  <si>
    <t>Water consumption: third party supply</t>
  </si>
  <si>
    <t>m3</t>
  </si>
  <si>
    <t xml:space="preserve">Percentage of recycled water used </t>
  </si>
  <si>
    <t>US$mm</t>
  </si>
  <si>
    <t>Recycled water</t>
  </si>
  <si>
    <t>m3/US$mm</t>
  </si>
  <si>
    <t xml:space="preserve">Total energy consumption (Gj/year) </t>
  </si>
  <si>
    <t>Solar Power</t>
  </si>
  <si>
    <t>Electricity</t>
  </si>
  <si>
    <t>Natural Gas</t>
  </si>
  <si>
    <t>Diesel</t>
  </si>
  <si>
    <t>Other</t>
  </si>
  <si>
    <t>GJ/year</t>
  </si>
  <si>
    <t>GJ/US$mm</t>
  </si>
  <si>
    <t>Total energy consumption sourced by renewable energy</t>
  </si>
  <si>
    <t>Total energy consumption sourced by renewable energy /Total energy consumption</t>
  </si>
  <si>
    <t>Revenue</t>
  </si>
  <si>
    <t>Total Consumption/Revenue (excluding solar power)</t>
  </si>
  <si>
    <t xml:space="preserve">Emissions Scope 1,2 </t>
  </si>
  <si>
    <t>CO2 eq tons</t>
  </si>
  <si>
    <t>Reduction Goal: all products</t>
  </si>
  <si>
    <t>Reduction Goal: iodine, lithium, potassium chloride products</t>
  </si>
  <si>
    <t>Waste Management</t>
  </si>
  <si>
    <t>Percentage of company hazardous waste recycled by 3rd parties</t>
  </si>
  <si>
    <t>Total waste sent for final disposal and/or treatment</t>
  </si>
  <si>
    <t>Hazardous</t>
  </si>
  <si>
    <t>Non-hazardous</t>
  </si>
  <si>
    <t>Domestic waste and other (including from Maria Elena town)</t>
  </si>
  <si>
    <t xml:space="preserve">Existence of brine extraction reduction goal </t>
  </si>
  <si>
    <t>Brine Extraction (Salar de Atacama)</t>
  </si>
  <si>
    <t>l/s</t>
  </si>
  <si>
    <t>Annual net brine extraction limit</t>
  </si>
  <si>
    <t>Annual net brine extraction accumulated</t>
  </si>
  <si>
    <t>m3 mm</t>
  </si>
  <si>
    <t>no</t>
  </si>
  <si>
    <t>yes</t>
  </si>
  <si>
    <t>Lost time injury frequency rate (base 1,000,000 hours)</t>
  </si>
  <si>
    <t xml:space="preserve"># of direct employees </t>
  </si>
  <si>
    <t>Average tenure of board members (years)</t>
  </si>
  <si>
    <t>Chairman</t>
  </si>
  <si>
    <t>Fixed gross monthly</t>
  </si>
  <si>
    <t>Vice Chairman</t>
  </si>
  <si>
    <t>Directors</t>
  </si>
  <si>
    <t>UF</t>
  </si>
  <si>
    <t>Variable % of annual net income</t>
  </si>
  <si>
    <t>Safety, Health and Environment Committee (SHEC)</t>
  </si>
  <si>
    <t>Corporate Governance Committee (CGC)</t>
  </si>
  <si>
    <t>CGC and SHEC Members:</t>
  </si>
  <si>
    <t>Directors Committee Members:</t>
  </si>
  <si>
    <t>Board Members:</t>
  </si>
  <si>
    <t>Annual contribution to communities</t>
  </si>
  <si>
    <t>US$10-15 million</t>
  </si>
  <si>
    <t>Annual contribution to regional development</t>
  </si>
  <si>
    <t>1.7% of SQM Salar S.A. revenue</t>
  </si>
  <si>
    <t>long-term agreements</t>
  </si>
  <si>
    <t>Main lines of work</t>
  </si>
  <si>
    <t>Education and culture</t>
  </si>
  <si>
    <t>Historical Heritage</t>
  </si>
  <si>
    <t>Social Development</t>
  </si>
  <si>
    <t>Multi-beneficial horizontal relationships</t>
  </si>
  <si>
    <t>Wellbeing</t>
  </si>
  <si>
    <t>Economic development</t>
  </si>
  <si>
    <t>Brine Extraction period (August - August)</t>
  </si>
  <si>
    <t>8/20-8/21</t>
  </si>
  <si>
    <t>8/19-8/20</t>
  </si>
  <si>
    <t>8/18-8/19</t>
  </si>
  <si>
    <t>Board remunerations</t>
  </si>
  <si>
    <t>Since 2013</t>
  </si>
  <si>
    <t xml:space="preserve">Existence of water reduction goals </t>
  </si>
  <si>
    <t>ton</t>
  </si>
  <si>
    <t>Women at management level</t>
  </si>
  <si>
    <t xml:space="preserve">% of employees in trade unions </t>
  </si>
  <si>
    <t>Operational Risk Management system</t>
  </si>
  <si>
    <t xml:space="preserve">Audit and risk Committee (Directors Committee) </t>
  </si>
  <si>
    <t>Contribution to the development</t>
  </si>
  <si>
    <t xml:space="preserve">Anti-bribery and anti-corruption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</si>
</sst>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8"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
    <border>
      <left/>
      <right/>
      <top/>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56">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0" fillId="0" borderId="0" xfId="0" applyFont="1"/>
    <xf numFmtId="0" fontId="0" fillId="0" borderId="0" xfId="0" applyFont="1" applyAlignment="1">
      <alignment horizontal="left"/>
    </xf>
    <xf numFmtId="0" fontId="0" fillId="0" borderId="0" xfId="0" applyFont="1" applyAlignment="1">
      <alignment horizontal="left" indent="1"/>
    </xf>
    <xf numFmtId="0" fontId="6" fillId="0" borderId="0" xfId="3" applyAlignment="1">
      <alignment vertical="top"/>
    </xf>
    <xf numFmtId="0" fontId="6" fillId="2" borderId="0" xfId="3" applyFill="1" applyAlignment="1">
      <alignment horizontal="left" vertical="top" indent="1"/>
    </xf>
    <xf numFmtId="0" fontId="1"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0" fontId="0" fillId="0" borderId="0" xfId="0" applyFill="1"/>
    <xf numFmtId="9" fontId="0" fillId="0" borderId="0" xfId="0" applyNumberFormat="1" applyFill="1"/>
    <xf numFmtId="0" fontId="0" fillId="0" borderId="0" xfId="0" applyAlignment="1">
      <alignment horizontal="left" indent="3"/>
    </xf>
    <xf numFmtId="0" fontId="4" fillId="0" borderId="0" xfId="0" applyFont="1" applyFill="1"/>
    <xf numFmtId="0" fontId="0" fillId="0" borderId="0" xfId="0" applyFont="1" applyAlignment="1">
      <alignment horizontal="left" indent="2"/>
    </xf>
    <xf numFmtId="0" fontId="0" fillId="0" borderId="0" xfId="0" applyFont="1" applyFill="1" applyAlignment="1">
      <alignment horizontal="left" indent="1"/>
    </xf>
    <xf numFmtId="0" fontId="0" fillId="0" borderId="0" xfId="0" applyFill="1" applyAlignment="1">
      <alignment horizontal="center"/>
    </xf>
    <xf numFmtId="165" fontId="0" fillId="3" borderId="0" xfId="1" applyNumberFormat="1" applyFont="1" applyFill="1"/>
    <xf numFmtId="0" fontId="0" fillId="3" borderId="0" xfId="0" applyFill="1"/>
    <xf numFmtId="9" fontId="0" fillId="3" borderId="0" xfId="0" applyNumberFormat="1" applyFill="1"/>
    <xf numFmtId="2" fontId="0" fillId="3" borderId="0" xfId="0" applyNumberFormat="1" applyFill="1"/>
    <xf numFmtId="0" fontId="7" fillId="0" borderId="0" xfId="0" applyFont="1"/>
    <xf numFmtId="0" fontId="7" fillId="0" borderId="0" xfId="0" applyFont="1" applyAlignment="1">
      <alignment horizontal="left"/>
    </xf>
    <xf numFmtId="10" fontId="0" fillId="3" borderId="0" xfId="0" applyNumberFormat="1" applyFill="1"/>
    <xf numFmtId="167" fontId="0" fillId="3" borderId="0" xfId="0" applyNumberFormat="1" applyFill="1"/>
    <xf numFmtId="0" fontId="0" fillId="4" borderId="0" xfId="0" applyFill="1"/>
    <xf numFmtId="3" fontId="0" fillId="4" borderId="0" xfId="0" applyNumberFormat="1" applyFill="1"/>
    <xf numFmtId="165" fontId="0" fillId="4" borderId="0" xfId="1" applyNumberFormat="1" applyFont="1" applyFill="1"/>
    <xf numFmtId="9" fontId="0" fillId="4" borderId="0" xfId="2" applyFont="1" applyFill="1"/>
    <xf numFmtId="0" fontId="0" fillId="4" borderId="0" xfId="0" applyFont="1" applyFill="1"/>
    <xf numFmtId="165" fontId="0" fillId="4" borderId="0" xfId="0" applyNumberFormat="1" applyFont="1" applyFill="1"/>
    <xf numFmtId="3" fontId="0" fillId="3" borderId="0" xfId="0" applyNumberFormat="1" applyFill="1"/>
    <xf numFmtId="0" fontId="4" fillId="3" borderId="0" xfId="0" applyFont="1" applyFill="1"/>
    <xf numFmtId="165" fontId="0" fillId="3" borderId="0" xfId="0" applyNumberFormat="1" applyFont="1" applyFill="1"/>
    <xf numFmtId="9" fontId="0" fillId="3" borderId="0" xfId="0" applyNumberFormat="1" applyFill="1" applyAlignment="1">
      <alignment horizontal="center"/>
    </xf>
    <xf numFmtId="0" fontId="0" fillId="3" borderId="0" xfId="0" applyFill="1" applyAlignment="1">
      <alignment horizontal="center"/>
    </xf>
    <xf numFmtId="164" fontId="0" fillId="3" borderId="0" xfId="1" applyNumberFormat="1" applyFont="1" applyFill="1"/>
    <xf numFmtId="165" fontId="0" fillId="3" borderId="0" xfId="1" applyNumberFormat="1" applyFont="1" applyFill="1" applyAlignment="1">
      <alignment horizontal="right" vertical="center"/>
    </xf>
    <xf numFmtId="0" fontId="0" fillId="3" borderId="0" xfId="0" applyFill="1" applyAlignment="1">
      <alignment horizontal="right" vertical="center"/>
    </xf>
    <xf numFmtId="166" fontId="0" fillId="3" borderId="0" xfId="0" applyNumberFormat="1" applyFill="1" applyAlignment="1">
      <alignment horizontal="right" vertical="center"/>
    </xf>
    <xf numFmtId="9" fontId="0" fillId="3" borderId="0" xfId="0" applyNumberFormat="1" applyFill="1" applyAlignment="1">
      <alignment horizontal="right" vertical="center"/>
    </xf>
    <xf numFmtId="0" fontId="0" fillId="3" borderId="0" xfId="0" applyFill="1" applyAlignment="1">
      <alignment horizontal="right"/>
    </xf>
    <xf numFmtId="0" fontId="1" fillId="0" borderId="0" xfId="0" applyFont="1" applyFill="1" applyAlignment="1">
      <alignment horizontal="left" vertical="top" wrapText="1"/>
    </xf>
    <xf numFmtId="0" fontId="1" fillId="0" borderId="0" xfId="0" applyFont="1" applyFill="1" applyAlignment="1">
      <alignment horizontal="left" vertical="top"/>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SQM-ABAC-Policy-English-VF-01062018.pdf" TargetMode="External"/><Relationship Id="rId13" Type="http://schemas.openxmlformats.org/officeDocument/2006/relationships/hyperlink" Target="https://s25.q4cdn.com/757756353/files/governance_doc/Pol%C3%ADtica-de-Habitualidad-SQM_FINAL_nov18_ing.pdf" TargetMode="External"/><Relationship Id="rId3" Type="http://schemas.openxmlformats.org/officeDocument/2006/relationships/hyperlink" Target="https://s25.q4cdn.com/757756353/files/doc_financials/2019/ar/Reporte-2019-SQM-ENG.pdf" TargetMode="External"/><Relationship Id="rId7" Type="http://schemas.openxmlformats.org/officeDocument/2006/relationships/hyperlink" Target="https://s25.q4cdn.com/757756353/files/governance_doc/SQM-By-laws_5jun2018_eng.pdf" TargetMode="External"/><Relationship Id="rId12" Type="http://schemas.openxmlformats.org/officeDocument/2006/relationships/hyperlink" Target="https://s25.q4cdn.com/757756353/files/governance_doc/2020/MMIIM_sep2020_eng_FINAL.pdf" TargetMode="External"/><Relationship Id="rId2" Type="http://schemas.openxmlformats.org/officeDocument/2006/relationships/hyperlink" Target="https://s25.q4cdn.com/757756353/files/doc_financials/2019/ar/Memoria-Anual-2019_eng_final.pdf" TargetMode="External"/><Relationship Id="rId16" Type="http://schemas.openxmlformats.org/officeDocument/2006/relationships/drawing" Target="../drawings/drawing1.xml"/><Relationship Id="rId1" Type="http://schemas.openxmlformats.org/officeDocument/2006/relationships/hyperlink" Target="https://s25.q4cdn.com/757756353/files/doc_financials/2019/ar/20F_2019_FINAL_eng.pdf" TargetMode="External"/><Relationship Id="rId6" Type="http://schemas.openxmlformats.org/officeDocument/2006/relationships/hyperlink" Target="https://s25.q4cdn.com/757756353/files/governance_doc/1.1.-SQM-Codigo-de-Etica_English.pdf" TargetMode="External"/><Relationship Id="rId11" Type="http://schemas.openxmlformats.org/officeDocument/2006/relationships/hyperlink" Target="https://s25.q4cdn.com/757756353/files/governance_doc/INVESTMENT-POLICY.pdf" TargetMode="External"/><Relationship Id="rId5" Type="http://schemas.openxmlformats.org/officeDocument/2006/relationships/hyperlink" Target="https://s25.q4cdn.com/757756353/files/governance_doc/2020/Corporate-Governance-Policy_sep2020_FINAL.pdf" TargetMode="External"/><Relationship Id="rId15" Type="http://schemas.openxmlformats.org/officeDocument/2006/relationships/printerSettings" Target="../printerSettings/printerSettings1.bin"/><Relationship Id="rId10" Type="http://schemas.openxmlformats.org/officeDocument/2006/relationships/hyperlink" Target="https://s25.q4cdn.com/757756353/files/governance_doc/Sustainable-develpment-Policy.pdf" TargetMode="External"/><Relationship Id="rId4" Type="http://schemas.openxmlformats.org/officeDocument/2006/relationships/hyperlink" Target="https://s25.q4cdn.com/757756353/files/governance_doc/HUMAN-RIGHTS-POLICY.pdf" TargetMode="External"/><Relationship Id="rId9" Type="http://schemas.openxmlformats.org/officeDocument/2006/relationships/hyperlink" Target="https://s25.q4cdn.com/757756353/files/governance_doc/Fair-Competition-Policy_eng.pdf" TargetMode="External"/><Relationship Id="rId14" Type="http://schemas.openxmlformats.org/officeDocument/2006/relationships/hyperlink" Target="https://s25.q4cdn.com/757756353/files/governance_doc/Crime-Prevention-Model-20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46"/>
  <sheetViews>
    <sheetView showGridLines="0" showRowColHeaders="0" tabSelected="1" workbookViewId="0">
      <selection activeCell="B14" sqref="B14"/>
    </sheetView>
  </sheetViews>
  <sheetFormatPr baseColWidth="10" defaultColWidth="9.140625" defaultRowHeight="12.75" outlineLevelRow="2" x14ac:dyDescent="0.25"/>
  <cols>
    <col min="1" max="1" width="64" style="1" customWidth="1"/>
    <col min="2" max="2" width="28.85546875" style="1" customWidth="1"/>
    <col min="3" max="3" width="41.7109375" style="1" customWidth="1"/>
    <col min="4" max="4" width="17.85546875" style="1" customWidth="1"/>
    <col min="5" max="5" width="8.7109375" style="1" customWidth="1"/>
    <col min="6" max="16384" width="9.140625" style="1"/>
  </cols>
  <sheetData>
    <row r="6" spans="1:5" x14ac:dyDescent="0.25">
      <c r="A6" s="10" t="s">
        <v>24</v>
      </c>
      <c r="B6" s="10"/>
    </row>
    <row r="7" spans="1:5" ht="99" customHeight="1" x14ac:dyDescent="0.25">
      <c r="A7" s="54" t="s">
        <v>23</v>
      </c>
      <c r="B7" s="54"/>
      <c r="C7" s="55"/>
      <c r="D7" s="55"/>
      <c r="E7" s="55"/>
    </row>
    <row r="9" spans="1:5" x14ac:dyDescent="0.25">
      <c r="A9" s="10" t="s">
        <v>22</v>
      </c>
      <c r="B9" s="10"/>
    </row>
    <row r="10" spans="1:5" ht="15" hidden="1" outlineLevel="1" x14ac:dyDescent="0.25">
      <c r="A10" s="15" t="s">
        <v>9</v>
      </c>
      <c r="B10" s="21"/>
      <c r="C10" s="14"/>
    </row>
    <row r="11" spans="1:5" ht="15" hidden="1" outlineLevel="1" x14ac:dyDescent="0.25">
      <c r="A11" s="15" t="s">
        <v>10</v>
      </c>
      <c r="B11" s="21"/>
      <c r="C11" s="14"/>
    </row>
    <row r="12" spans="1:5" ht="15" hidden="1" outlineLevel="1" x14ac:dyDescent="0.25">
      <c r="A12" s="15" t="s">
        <v>11</v>
      </c>
      <c r="B12" s="21"/>
      <c r="C12" s="14"/>
    </row>
    <row r="13" spans="1:5" collapsed="1" x14ac:dyDescent="0.25"/>
    <row r="14" spans="1:5" x14ac:dyDescent="0.25">
      <c r="A14" s="10" t="s">
        <v>25</v>
      </c>
      <c r="B14" s="10"/>
    </row>
    <row r="15" spans="1:5" ht="15" hidden="1" outlineLevel="1" x14ac:dyDescent="0.25">
      <c r="A15" s="15" t="s">
        <v>12</v>
      </c>
      <c r="B15" s="21"/>
    </row>
    <row r="16" spans="1:5" ht="15" hidden="1" outlineLevel="1" x14ac:dyDescent="0.25">
      <c r="A16" s="15" t="s">
        <v>13</v>
      </c>
      <c r="B16" s="21"/>
    </row>
    <row r="17" spans="1:3" ht="15" hidden="1" outlineLevel="1" x14ac:dyDescent="0.25">
      <c r="A17" s="15" t="s">
        <v>14</v>
      </c>
      <c r="B17" s="21"/>
    </row>
    <row r="18" spans="1:3" ht="15" hidden="1" outlineLevel="1" x14ac:dyDescent="0.25">
      <c r="A18" s="15" t="s">
        <v>21</v>
      </c>
      <c r="B18" s="21"/>
    </row>
    <row r="19" spans="1:3" ht="15" hidden="1" outlineLevel="1" x14ac:dyDescent="0.25">
      <c r="A19" s="15" t="s">
        <v>145</v>
      </c>
      <c r="B19" s="21"/>
    </row>
    <row r="20" spans="1:3" ht="15" hidden="1" outlineLevel="1" x14ac:dyDescent="0.25">
      <c r="A20" s="15" t="s">
        <v>15</v>
      </c>
      <c r="B20" s="21"/>
    </row>
    <row r="21" spans="1:3" ht="15" hidden="1" outlineLevel="1" x14ac:dyDescent="0.25">
      <c r="A21" s="15" t="s">
        <v>16</v>
      </c>
      <c r="B21" s="21"/>
    </row>
    <row r="22" spans="1:3" ht="15" hidden="1" outlineLevel="1" x14ac:dyDescent="0.25">
      <c r="A22" s="15" t="s">
        <v>17</v>
      </c>
      <c r="B22" s="21"/>
    </row>
    <row r="23" spans="1:3" ht="15" hidden="1" outlineLevel="1" x14ac:dyDescent="0.25">
      <c r="A23" s="15" t="s">
        <v>18</v>
      </c>
      <c r="B23" s="21"/>
    </row>
    <row r="24" spans="1:3" ht="15" hidden="1" outlineLevel="1" x14ac:dyDescent="0.25">
      <c r="A24" s="15" t="s">
        <v>19</v>
      </c>
      <c r="B24" s="21"/>
    </row>
    <row r="25" spans="1:3" ht="15" hidden="1" outlineLevel="1" x14ac:dyDescent="0.25">
      <c r="A25" s="15" t="s">
        <v>20</v>
      </c>
      <c r="B25" s="21"/>
    </row>
    <row r="26" spans="1:3" collapsed="1" x14ac:dyDescent="0.25"/>
    <row r="27" spans="1:3" x14ac:dyDescent="0.25">
      <c r="A27" s="17" t="s">
        <v>0</v>
      </c>
      <c r="C27" s="2"/>
    </row>
    <row r="28" spans="1:3" hidden="1" outlineLevel="1" x14ac:dyDescent="0.25">
      <c r="A28" s="17"/>
      <c r="B28" s="3" t="s">
        <v>44</v>
      </c>
      <c r="C28" s="2"/>
    </row>
    <row r="29" spans="1:3" hidden="1" outlineLevel="2" x14ac:dyDescent="0.25">
      <c r="A29" s="20" t="s">
        <v>54</v>
      </c>
      <c r="B29" s="18">
        <v>2020</v>
      </c>
      <c r="C29" s="2"/>
    </row>
    <row r="30" spans="1:3" hidden="1" outlineLevel="2" x14ac:dyDescent="0.25">
      <c r="A30" s="20" t="s">
        <v>55</v>
      </c>
      <c r="B30" s="18">
        <v>2010</v>
      </c>
      <c r="C30" s="2"/>
    </row>
    <row r="31" spans="1:3" hidden="1" outlineLevel="2" x14ac:dyDescent="0.25">
      <c r="A31" s="20" t="s">
        <v>56</v>
      </c>
      <c r="B31" s="18">
        <v>2019</v>
      </c>
      <c r="C31" s="2"/>
    </row>
    <row r="32" spans="1:3" hidden="1" outlineLevel="2" x14ac:dyDescent="0.25">
      <c r="A32" s="20" t="s">
        <v>57</v>
      </c>
      <c r="B32" s="18">
        <v>2020</v>
      </c>
      <c r="C32" s="2"/>
    </row>
    <row r="33" spans="1:3" hidden="1" outlineLevel="2" x14ac:dyDescent="0.25">
      <c r="A33" s="20" t="s">
        <v>58</v>
      </c>
      <c r="B33" s="18">
        <v>2020</v>
      </c>
      <c r="C33" s="2"/>
    </row>
    <row r="34" spans="1:3" hidden="1" outlineLevel="2" x14ac:dyDescent="0.25">
      <c r="A34" s="20" t="s">
        <v>59</v>
      </c>
      <c r="B34" s="18"/>
      <c r="C34" s="2"/>
    </row>
    <row r="35" spans="1:3" collapsed="1" x14ac:dyDescent="0.25">
      <c r="A35" s="16"/>
      <c r="B35" s="18"/>
      <c r="C35" s="2"/>
    </row>
    <row r="36" spans="1:3" x14ac:dyDescent="0.25">
      <c r="A36" s="17" t="s">
        <v>61</v>
      </c>
      <c r="B36" s="18"/>
      <c r="C36" s="2"/>
    </row>
    <row r="37" spans="1:3" hidden="1" outlineLevel="1" x14ac:dyDescent="0.25">
      <c r="A37" s="20" t="s">
        <v>60</v>
      </c>
      <c r="B37" s="18">
        <v>2020</v>
      </c>
    </row>
    <row r="38" spans="1:3" hidden="1" outlineLevel="1" x14ac:dyDescent="0.25">
      <c r="A38" s="20" t="s">
        <v>62</v>
      </c>
      <c r="B38" s="19">
        <v>2019</v>
      </c>
    </row>
    <row r="39" spans="1:3" hidden="1" outlineLevel="1" x14ac:dyDescent="0.25">
      <c r="A39" s="4" t="s">
        <v>63</v>
      </c>
      <c r="B39" s="19">
        <v>2013</v>
      </c>
    </row>
    <row r="40" spans="1:3" hidden="1" outlineLevel="1" x14ac:dyDescent="0.25">
      <c r="A40" s="4" t="s">
        <v>64</v>
      </c>
      <c r="B40" s="19">
        <v>2019</v>
      </c>
    </row>
    <row r="41" spans="1:3" collapsed="1" x14ac:dyDescent="0.25"/>
    <row r="42" spans="1:3" x14ac:dyDescent="0.25">
      <c r="A42" s="10" t="s">
        <v>4</v>
      </c>
      <c r="B42" s="10"/>
    </row>
    <row r="43" spans="1:3" hidden="1" outlineLevel="1" x14ac:dyDescent="0.25">
      <c r="A43" s="4" t="s">
        <v>1</v>
      </c>
      <c r="B43" s="19" t="s">
        <v>52</v>
      </c>
    </row>
    <row r="44" spans="1:3" hidden="1" outlineLevel="1" x14ac:dyDescent="0.25">
      <c r="A44" s="4" t="s">
        <v>3</v>
      </c>
      <c r="B44" s="19" t="s">
        <v>52</v>
      </c>
    </row>
    <row r="45" spans="1:3" hidden="1" outlineLevel="1" x14ac:dyDescent="0.25">
      <c r="A45" s="4" t="s">
        <v>5</v>
      </c>
      <c r="B45" s="19" t="s">
        <v>53</v>
      </c>
    </row>
    <row r="46" spans="1:3" collapsed="1" x14ac:dyDescent="0.25"/>
  </sheetData>
  <dataConsolidate/>
  <mergeCells count="1">
    <mergeCell ref="A7:E7"/>
  </mergeCells>
  <conditionalFormatting sqref="A29:B34">
    <cfRule type="dataBar" priority="5">
      <dataBar>
        <cfvo type="min"/>
        <cfvo type="max"/>
        <color rgb="FF638EC6"/>
      </dataBar>
      <extLst>
        <ext xmlns:x14="http://schemas.microsoft.com/office/spreadsheetml/2009/9/main" uri="{B025F937-C7B1-47D3-B67F-A62EFF666E3E}">
          <x14:id>{B561DCEB-5EF6-4BD7-AFC9-E6B130CA0FD4}</x14:id>
        </ext>
      </extLst>
    </cfRule>
  </conditionalFormatting>
  <conditionalFormatting sqref="A37:B40">
    <cfRule type="dataBar" priority="4">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3:B45">
    <cfRule type="dataBar" priority="2">
      <dataBar>
        <cfvo type="min"/>
        <cfvo type="max"/>
        <color rgb="FF638EC6"/>
      </dataBar>
      <extLst>
        <ext xmlns:x14="http://schemas.microsoft.com/office/spreadsheetml/2009/9/main" uri="{B025F937-C7B1-47D3-B67F-A62EFF666E3E}">
          <x14:id>{3467474B-1DDB-4F98-8446-7A5EDA9F1C77}</x14:id>
        </ext>
      </extLst>
    </cfRule>
  </conditionalFormatting>
  <conditionalFormatting sqref="B43:B45">
    <cfRule type="dataBar" priority="1">
      <dataBar>
        <cfvo type="min"/>
        <cfvo type="max"/>
        <color rgb="FF638EC6"/>
      </dataBar>
      <extLst>
        <ext xmlns:x14="http://schemas.microsoft.com/office/spreadsheetml/2009/9/main" uri="{B025F937-C7B1-47D3-B67F-A62EFF666E3E}">
          <x14:id>{C8FA70D5-7308-439B-9E55-9050AD4BFBA9}</x14:id>
        </ext>
      </extLst>
    </cfRule>
  </conditionalFormatting>
  <hyperlinks>
    <hyperlink ref="A10" r:id="rId1" xr:uid="{FA49EF6E-FBEB-46D8-8E09-8138252310CA}"/>
    <hyperlink ref="A11" r:id="rId2" xr:uid="{646D200E-9A9B-4C0D-B917-EDEAE2756454}"/>
    <hyperlink ref="A12" r:id="rId3" xr:uid="{77D9AB6A-F184-4415-A282-4E2AAA2D2C41}"/>
    <hyperlink ref="A15" r:id="rId4" xr:uid="{55CBD4BF-4B61-4254-B369-50800391E45D}"/>
    <hyperlink ref="A16" r:id="rId5" xr:uid="{3561FF1D-8C5F-4444-862E-CFBAEF40D538}"/>
    <hyperlink ref="A17" r:id="rId6" xr:uid="{C080B57C-7C0A-44F0-83D6-7522D7343FB0}"/>
    <hyperlink ref="A18" r:id="rId7" xr:uid="{42242C9F-54DE-4A0D-87FA-34B0CD189BBB}"/>
    <hyperlink ref="A19" r:id="rId8" display="Anti-bribery and anti-corrpution " xr:uid="{4E95C93C-6CD0-4469-A0CA-26A9DB47581C}"/>
    <hyperlink ref="A20" r:id="rId9" xr:uid="{55905878-2B20-48BF-9C6B-901C2AD90A3D}"/>
    <hyperlink ref="A21" r:id="rId10" xr:uid="{CDD1EE23-53E6-4DDE-AC15-B15BC79729B3}"/>
    <hyperlink ref="A22" r:id="rId11" xr:uid="{B5829E54-D42C-426C-BE2E-C0399EF86EC2}"/>
    <hyperlink ref="A23" r:id="rId12" xr:uid="{F91FBF05-7ACE-4862-AC8B-F17ACF3E1793}"/>
    <hyperlink ref="A24" r:id="rId13" xr:uid="{EA1D6932-4086-4714-83EE-0941E39B3FB0}"/>
    <hyperlink ref="A25" r:id="rId14" xr:uid="{05553776-83C4-43B1-8A16-4885F0FE8A21}"/>
  </hyperlinks>
  <pageMargins left="0.7" right="0.7" top="0.75" bottom="0.75" header="0.3" footer="0.3"/>
  <pageSetup orientation="portrait" r:id="rId15"/>
  <drawing r:id="rId16"/>
  <extLst>
    <ext xmlns:x14="http://schemas.microsoft.com/office/spreadsheetml/2009/9/main" uri="{78C0D931-6437-407d-A8EE-F0AAD7539E65}">
      <x14:conditionalFormattings>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A29:B34</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A37:B40</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A43:B45</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B43:B45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G64"/>
  <sheetViews>
    <sheetView showGridLines="0" showRowColHeaders="0" workbookViewId="0">
      <selection activeCell="H11" sqref="H11"/>
    </sheetView>
  </sheetViews>
  <sheetFormatPr baseColWidth="10" defaultColWidth="9.140625" defaultRowHeight="15" outlineLevelRow="1" x14ac:dyDescent="0.25"/>
  <cols>
    <col min="1" max="1" width="84.85546875" customWidth="1"/>
    <col min="2" max="2" width="12.140625" customWidth="1"/>
    <col min="3" max="4" width="11.42578125" bestFit="1" customWidth="1"/>
    <col min="5" max="5" width="15.85546875" customWidth="1"/>
    <col min="6" max="6" width="11.140625" bestFit="1" customWidth="1"/>
  </cols>
  <sheetData>
    <row r="6" spans="1:6" x14ac:dyDescent="0.25">
      <c r="A6" s="6" t="s">
        <v>7</v>
      </c>
    </row>
    <row r="7" spans="1:6" hidden="1" outlineLevel="1" x14ac:dyDescent="0.25">
      <c r="A7" s="6"/>
    </row>
    <row r="8" spans="1:6" hidden="1" outlineLevel="1" x14ac:dyDescent="0.25">
      <c r="A8" s="5" t="s">
        <v>38</v>
      </c>
      <c r="C8" s="30" t="s">
        <v>2</v>
      </c>
      <c r="D8" s="22"/>
      <c r="E8" s="22"/>
      <c r="F8" s="22"/>
    </row>
    <row r="9" spans="1:6" hidden="1" outlineLevel="1" x14ac:dyDescent="0.25">
      <c r="A9" s="5" t="s">
        <v>138</v>
      </c>
      <c r="C9" s="30" t="s">
        <v>2</v>
      </c>
      <c r="D9" s="22"/>
      <c r="E9" s="22"/>
      <c r="F9" s="22"/>
    </row>
    <row r="10" spans="1:6" hidden="1" outlineLevel="1" x14ac:dyDescent="0.25">
      <c r="A10" s="9" t="s">
        <v>49</v>
      </c>
      <c r="C10" s="30">
        <v>2020</v>
      </c>
      <c r="D10" s="22"/>
      <c r="E10" s="22"/>
      <c r="F10" s="22"/>
    </row>
    <row r="11" spans="1:6" hidden="1" outlineLevel="1" x14ac:dyDescent="0.25">
      <c r="A11" s="9" t="s">
        <v>65</v>
      </c>
      <c r="C11" s="44">
        <v>2030</v>
      </c>
      <c r="D11" s="44">
        <v>2040</v>
      </c>
      <c r="E11" s="22"/>
      <c r="F11" s="22"/>
    </row>
    <row r="12" spans="1:6" hidden="1" outlineLevel="1" x14ac:dyDescent="0.25">
      <c r="A12" s="24" t="s">
        <v>66</v>
      </c>
      <c r="C12" s="31">
        <v>0.4</v>
      </c>
      <c r="D12" s="31">
        <v>0.65</v>
      </c>
      <c r="E12" s="22"/>
      <c r="F12" s="22"/>
    </row>
    <row r="13" spans="1:6" hidden="1" outlineLevel="1" x14ac:dyDescent="0.25">
      <c r="A13" s="24" t="s">
        <v>67</v>
      </c>
      <c r="C13" s="31">
        <v>0.5</v>
      </c>
      <c r="D13" s="31"/>
    </row>
    <row r="14" spans="1:6" hidden="1" outlineLevel="1" x14ac:dyDescent="0.25">
      <c r="A14" s="9"/>
      <c r="B14" s="6" t="s">
        <v>6</v>
      </c>
      <c r="C14" s="6">
        <v>2020</v>
      </c>
      <c r="D14" s="6">
        <v>2019</v>
      </c>
      <c r="E14" s="6">
        <v>2018</v>
      </c>
      <c r="F14" s="6">
        <v>2017</v>
      </c>
    </row>
    <row r="15" spans="1:6" hidden="1" outlineLevel="1" x14ac:dyDescent="0.25">
      <c r="A15" s="5" t="s">
        <v>68</v>
      </c>
      <c r="B15" t="s">
        <v>71</v>
      </c>
      <c r="C15" s="37"/>
      <c r="D15" s="38">
        <v>25182384</v>
      </c>
      <c r="E15" s="38">
        <v>22874729</v>
      </c>
      <c r="F15" s="38">
        <v>24892407</v>
      </c>
    </row>
    <row r="16" spans="1:6" hidden="1" outlineLevel="1" x14ac:dyDescent="0.25">
      <c r="A16" s="5" t="s">
        <v>69</v>
      </c>
      <c r="B16" t="s">
        <v>71</v>
      </c>
      <c r="C16" s="37"/>
      <c r="D16" s="38">
        <v>6227886</v>
      </c>
      <c r="E16" s="38">
        <v>5975001</v>
      </c>
      <c r="F16" s="38">
        <v>5419531</v>
      </c>
    </row>
    <row r="17" spans="1:6" hidden="1" outlineLevel="1" x14ac:dyDescent="0.25">
      <c r="A17" s="5" t="s">
        <v>70</v>
      </c>
      <c r="B17" t="s">
        <v>71</v>
      </c>
      <c r="C17" s="37"/>
      <c r="D17" s="38">
        <v>1418772</v>
      </c>
      <c r="E17" s="38">
        <v>1438761</v>
      </c>
      <c r="F17" s="38">
        <v>1356064</v>
      </c>
    </row>
    <row r="18" spans="1:6" hidden="1" outlineLevel="1" x14ac:dyDescent="0.25">
      <c r="A18" s="5" t="s">
        <v>86</v>
      </c>
      <c r="B18" t="s">
        <v>73</v>
      </c>
      <c r="C18" s="37"/>
      <c r="D18" s="39">
        <v>1943.654673</v>
      </c>
      <c r="E18" s="39">
        <v>2265.8033599999999</v>
      </c>
      <c r="F18" s="39">
        <v>2157.3234779999998</v>
      </c>
    </row>
    <row r="19" spans="1:6" hidden="1" outlineLevel="1" x14ac:dyDescent="0.25">
      <c r="A19" s="9" t="s">
        <v>48</v>
      </c>
      <c r="B19" t="s">
        <v>75</v>
      </c>
      <c r="C19" s="37"/>
      <c r="D19" s="39">
        <f>SUM(D15:D17)/D18</f>
        <v>16890.367644026446</v>
      </c>
      <c r="E19" s="39">
        <f>SUM(E15:E17)/E18</f>
        <v>13367.660907696774</v>
      </c>
      <c r="F19" s="39">
        <f>SUM(F15:F17)/F18</f>
        <v>14679.301608193968</v>
      </c>
    </row>
    <row r="20" spans="1:6" hidden="1" outlineLevel="1" x14ac:dyDescent="0.25">
      <c r="A20" s="5" t="s">
        <v>74</v>
      </c>
      <c r="B20" t="s">
        <v>71</v>
      </c>
      <c r="C20" s="37"/>
      <c r="D20" s="38">
        <v>1343699</v>
      </c>
      <c r="E20" s="38">
        <v>1111625</v>
      </c>
      <c r="F20" s="38">
        <v>442410</v>
      </c>
    </row>
    <row r="21" spans="1:6" hidden="1" outlineLevel="1" x14ac:dyDescent="0.25">
      <c r="A21" s="5" t="s">
        <v>72</v>
      </c>
      <c r="C21" s="37"/>
      <c r="D21" s="40">
        <f>D20/SUM(D15:D17)</f>
        <v>4.0930192236495966E-2</v>
      </c>
      <c r="E21" s="40">
        <f>E20/SUM(E15:E17)</f>
        <v>3.6701234142037645E-2</v>
      </c>
      <c r="F21" s="40">
        <f>F20/SUM(F15:F17)</f>
        <v>1.3970253001752368E-2</v>
      </c>
    </row>
    <row r="22" spans="1:6" collapsed="1" x14ac:dyDescent="0.25">
      <c r="A22" s="5"/>
    </row>
    <row r="23" spans="1:6" x14ac:dyDescent="0.25">
      <c r="A23" s="8" t="s">
        <v>8</v>
      </c>
    </row>
    <row r="24" spans="1:6" hidden="1" outlineLevel="1" x14ac:dyDescent="0.25">
      <c r="A24" s="8"/>
      <c r="B24" s="6" t="s">
        <v>6</v>
      </c>
      <c r="C24" s="6">
        <v>2020</v>
      </c>
      <c r="D24" s="6">
        <v>2019</v>
      </c>
      <c r="E24" s="6">
        <v>2018</v>
      </c>
      <c r="F24" s="6">
        <v>2017</v>
      </c>
    </row>
    <row r="25" spans="1:6" hidden="1" outlineLevel="1" x14ac:dyDescent="0.25">
      <c r="A25" s="12" t="s">
        <v>76</v>
      </c>
      <c r="B25" t="s">
        <v>82</v>
      </c>
      <c r="C25" s="37"/>
      <c r="D25" s="38">
        <v>63632410</v>
      </c>
      <c r="E25" s="38">
        <v>102565698</v>
      </c>
      <c r="F25" s="38">
        <v>121791336</v>
      </c>
    </row>
    <row r="26" spans="1:6" hidden="1" outlineLevel="1" x14ac:dyDescent="0.25">
      <c r="A26" s="26" t="s">
        <v>77</v>
      </c>
      <c r="B26" t="s">
        <v>82</v>
      </c>
      <c r="C26" s="37"/>
      <c r="D26" s="38">
        <v>57952904</v>
      </c>
      <c r="E26" s="38">
        <v>98312397</v>
      </c>
      <c r="F26" s="38">
        <v>116675659</v>
      </c>
    </row>
    <row r="27" spans="1:6" hidden="1" outlineLevel="1" x14ac:dyDescent="0.25">
      <c r="A27" s="26" t="s">
        <v>78</v>
      </c>
      <c r="B27" t="s">
        <v>82</v>
      </c>
      <c r="C27" s="37"/>
      <c r="D27" s="38">
        <v>1863344</v>
      </c>
      <c r="E27" s="38">
        <v>1757533</v>
      </c>
      <c r="F27" s="38">
        <v>1810331</v>
      </c>
    </row>
    <row r="28" spans="1:6" hidden="1" outlineLevel="1" x14ac:dyDescent="0.25">
      <c r="A28" s="26" t="s">
        <v>79</v>
      </c>
      <c r="B28" t="s">
        <v>82</v>
      </c>
      <c r="C28" s="37"/>
      <c r="D28" s="38">
        <v>2238568</v>
      </c>
      <c r="E28" s="38">
        <v>674393</v>
      </c>
      <c r="F28" s="38">
        <v>809842</v>
      </c>
    </row>
    <row r="29" spans="1:6" hidden="1" outlineLevel="1" x14ac:dyDescent="0.25">
      <c r="A29" s="26" t="s">
        <v>80</v>
      </c>
      <c r="B29" t="s">
        <v>82</v>
      </c>
      <c r="C29" s="37"/>
      <c r="D29" s="38">
        <v>1434766</v>
      </c>
      <c r="E29" s="38">
        <v>1175611</v>
      </c>
      <c r="F29" s="38">
        <v>1323902</v>
      </c>
    </row>
    <row r="30" spans="1:6" hidden="1" outlineLevel="1" x14ac:dyDescent="0.25">
      <c r="A30" s="26" t="s">
        <v>81</v>
      </c>
      <c r="B30" t="s">
        <v>82</v>
      </c>
      <c r="C30" s="37"/>
      <c r="D30" s="38">
        <f>D25-SUM(D26:D29)</f>
        <v>142828</v>
      </c>
      <c r="E30" s="38">
        <f t="shared" ref="E30:F30" si="0">E25-SUM(E26:E29)</f>
        <v>645764</v>
      </c>
      <c r="F30" s="38">
        <f t="shared" si="0"/>
        <v>1171602</v>
      </c>
    </row>
    <row r="31" spans="1:6" s="11" customFormat="1" hidden="1" outlineLevel="1" x14ac:dyDescent="0.25">
      <c r="A31" s="12" t="s">
        <v>86</v>
      </c>
      <c r="B31" t="s">
        <v>73</v>
      </c>
      <c r="C31" s="37"/>
      <c r="D31" s="39">
        <v>1943.654673</v>
      </c>
      <c r="E31" s="39">
        <v>2265.8033599999999</v>
      </c>
      <c r="F31" s="39">
        <v>2157.3234779999998</v>
      </c>
    </row>
    <row r="32" spans="1:6" s="11" customFormat="1" hidden="1" outlineLevel="1" x14ac:dyDescent="0.25">
      <c r="A32" s="13" t="s">
        <v>87</v>
      </c>
      <c r="B32" s="11" t="s">
        <v>83</v>
      </c>
      <c r="C32" s="41"/>
      <c r="D32" s="42">
        <f>(D25-D26)/D31</f>
        <v>2922.0756541252122</v>
      </c>
      <c r="E32" s="42">
        <f t="shared" ref="E32:F32" si="1">(E25-E26)/E31</f>
        <v>1877.1712828601333</v>
      </c>
      <c r="F32" s="42">
        <f t="shared" si="1"/>
        <v>2371.3073408641599</v>
      </c>
    </row>
    <row r="33" spans="1:7" hidden="1" outlineLevel="1" x14ac:dyDescent="0.25">
      <c r="A33" s="7" t="s">
        <v>84</v>
      </c>
      <c r="B33" t="s">
        <v>82</v>
      </c>
      <c r="C33" s="37"/>
      <c r="D33" s="38">
        <f>D26</f>
        <v>57952904</v>
      </c>
      <c r="E33" s="38">
        <f t="shared" ref="E33:F33" si="2">E26</f>
        <v>98312397</v>
      </c>
      <c r="F33" s="38">
        <f t="shared" si="2"/>
        <v>116675659</v>
      </c>
    </row>
    <row r="34" spans="1:7" hidden="1" outlineLevel="1" x14ac:dyDescent="0.25">
      <c r="A34" s="5" t="s">
        <v>85</v>
      </c>
      <c r="B34" t="s">
        <v>82</v>
      </c>
      <c r="C34" s="37"/>
      <c r="D34" s="40">
        <f>D33/D25</f>
        <v>0.91074507471899935</v>
      </c>
      <c r="E34" s="40">
        <f t="shared" ref="E34:F34" si="3">E33/E25</f>
        <v>0.95853096032164675</v>
      </c>
      <c r="F34" s="40">
        <f t="shared" si="3"/>
        <v>0.95799637997238163</v>
      </c>
    </row>
    <row r="35" spans="1:7" collapsed="1" x14ac:dyDescent="0.25">
      <c r="A35" s="7"/>
      <c r="C35" s="22"/>
      <c r="D35" s="22"/>
      <c r="E35" s="22"/>
      <c r="F35" s="22"/>
    </row>
    <row r="36" spans="1:7" x14ac:dyDescent="0.25">
      <c r="A36" s="6" t="s">
        <v>43</v>
      </c>
    </row>
    <row r="37" spans="1:7" hidden="1" outlineLevel="1" x14ac:dyDescent="0.25">
      <c r="A37" s="7" t="s">
        <v>47</v>
      </c>
      <c r="C37" s="53" t="s">
        <v>2</v>
      </c>
      <c r="D37" s="22"/>
      <c r="E37" s="22"/>
      <c r="F37" s="22"/>
    </row>
    <row r="38" spans="1:7" hidden="1" outlineLevel="1" x14ac:dyDescent="0.25">
      <c r="A38" s="7"/>
      <c r="B38" s="6" t="s">
        <v>6</v>
      </c>
      <c r="C38" s="6">
        <v>2020</v>
      </c>
      <c r="D38" s="6">
        <v>2019</v>
      </c>
      <c r="E38" s="6">
        <v>2018</v>
      </c>
      <c r="F38" s="6">
        <v>2017</v>
      </c>
    </row>
    <row r="39" spans="1:7" hidden="1" outlineLevel="1" x14ac:dyDescent="0.25">
      <c r="A39" s="7" t="s">
        <v>88</v>
      </c>
      <c r="B39" t="s">
        <v>89</v>
      </c>
      <c r="C39" s="30"/>
      <c r="D39" s="43">
        <v>647209</v>
      </c>
      <c r="E39" s="43">
        <v>548960</v>
      </c>
      <c r="F39" s="43">
        <v>600898</v>
      </c>
    </row>
    <row r="40" spans="1:7" hidden="1" outlineLevel="1" x14ac:dyDescent="0.25">
      <c r="A40" t="s">
        <v>43</v>
      </c>
      <c r="C40" s="22"/>
      <c r="D40" s="22"/>
      <c r="E40" s="22"/>
      <c r="F40" s="22"/>
    </row>
    <row r="41" spans="1:7" hidden="1" outlineLevel="1" x14ac:dyDescent="0.25">
      <c r="A41" s="5" t="s">
        <v>44</v>
      </c>
      <c r="C41" s="30">
        <v>2020</v>
      </c>
      <c r="D41" s="22"/>
      <c r="E41" s="22"/>
      <c r="F41" s="22"/>
    </row>
    <row r="42" spans="1:7" hidden="1" outlineLevel="1" x14ac:dyDescent="0.25">
      <c r="A42" s="5" t="s">
        <v>45</v>
      </c>
      <c r="C42" s="44">
        <v>2030</v>
      </c>
      <c r="D42" s="44">
        <v>2040</v>
      </c>
      <c r="E42" s="22"/>
      <c r="F42" s="22"/>
    </row>
    <row r="43" spans="1:7" hidden="1" outlineLevel="1" x14ac:dyDescent="0.25">
      <c r="A43" s="5" t="s">
        <v>91</v>
      </c>
      <c r="C43" s="31">
        <v>1</v>
      </c>
      <c r="D43" s="30"/>
      <c r="E43" s="22"/>
      <c r="F43" s="22"/>
    </row>
    <row r="44" spans="1:7" hidden="1" outlineLevel="1" x14ac:dyDescent="0.25">
      <c r="A44" s="5" t="s">
        <v>90</v>
      </c>
      <c r="C44" s="30"/>
      <c r="D44" s="31">
        <v>1</v>
      </c>
      <c r="E44" s="22"/>
      <c r="F44" s="22"/>
    </row>
    <row r="45" spans="1:7" collapsed="1" x14ac:dyDescent="0.25">
      <c r="A45" s="5"/>
      <c r="C45" s="22"/>
      <c r="D45" s="23"/>
      <c r="E45" s="22"/>
      <c r="F45" s="22"/>
    </row>
    <row r="46" spans="1:7" x14ac:dyDescent="0.25">
      <c r="A46" s="6" t="s">
        <v>92</v>
      </c>
    </row>
    <row r="47" spans="1:7" hidden="1" outlineLevel="1" x14ac:dyDescent="0.25">
      <c r="A47" s="13" t="s">
        <v>51</v>
      </c>
      <c r="C47" s="53" t="s">
        <v>2</v>
      </c>
      <c r="D47" s="22"/>
      <c r="E47" s="22"/>
      <c r="F47" s="22"/>
      <c r="G47" s="22"/>
    </row>
    <row r="48" spans="1:7" hidden="1" outlineLevel="1" x14ac:dyDescent="0.25">
      <c r="A48" s="13"/>
      <c r="B48" s="6" t="s">
        <v>6</v>
      </c>
      <c r="C48" s="6">
        <v>2020</v>
      </c>
      <c r="D48" s="6">
        <v>2019</v>
      </c>
      <c r="E48" s="6">
        <v>2018</v>
      </c>
      <c r="F48" s="6">
        <v>2017</v>
      </c>
    </row>
    <row r="49" spans="1:6" hidden="1" outlineLevel="1" x14ac:dyDescent="0.25">
      <c r="A49" s="13" t="s">
        <v>94</v>
      </c>
      <c r="B49" t="s">
        <v>139</v>
      </c>
      <c r="C49" s="44"/>
      <c r="D49" s="45">
        <f>SUM(D50:D52)</f>
        <v>9377</v>
      </c>
      <c r="E49" s="45">
        <f>SUM(E50:E52)</f>
        <v>2940</v>
      </c>
      <c r="F49" s="45">
        <f>SUM(F50:F52)</f>
        <v>3205</v>
      </c>
    </row>
    <row r="50" spans="1:6" hidden="1" outlineLevel="1" x14ac:dyDescent="0.25">
      <c r="A50" s="26" t="s">
        <v>95</v>
      </c>
      <c r="B50" t="s">
        <v>139</v>
      </c>
      <c r="C50" s="44"/>
      <c r="D50" s="29">
        <v>2791</v>
      </c>
      <c r="E50" s="29">
        <v>2297</v>
      </c>
      <c r="F50" s="29">
        <v>2167</v>
      </c>
    </row>
    <row r="51" spans="1:6" hidden="1" outlineLevel="1" x14ac:dyDescent="0.25">
      <c r="A51" s="26" t="s">
        <v>96</v>
      </c>
      <c r="B51" t="s">
        <v>139</v>
      </c>
      <c r="C51" s="44"/>
      <c r="D51" s="29">
        <v>1898</v>
      </c>
      <c r="E51" s="29">
        <v>643</v>
      </c>
      <c r="F51" s="29">
        <v>1038</v>
      </c>
    </row>
    <row r="52" spans="1:6" hidden="1" outlineLevel="1" x14ac:dyDescent="0.25">
      <c r="A52" s="26" t="s">
        <v>97</v>
      </c>
      <c r="B52" t="s">
        <v>139</v>
      </c>
      <c r="C52" s="44"/>
      <c r="D52" s="29">
        <v>4688</v>
      </c>
      <c r="E52" s="29"/>
      <c r="F52" s="29"/>
    </row>
    <row r="53" spans="1:6" hidden="1" outlineLevel="1" x14ac:dyDescent="0.25">
      <c r="A53" s="13" t="s">
        <v>93</v>
      </c>
      <c r="C53" s="30"/>
      <c r="D53" s="31">
        <v>0.18</v>
      </c>
      <c r="E53" s="31">
        <v>0.16</v>
      </c>
      <c r="F53" s="31">
        <v>0.12</v>
      </c>
    </row>
    <row r="54" spans="1:6" collapsed="1" x14ac:dyDescent="0.25">
      <c r="A54" s="27"/>
      <c r="B54" s="22"/>
      <c r="C54" s="22"/>
      <c r="D54" s="23"/>
      <c r="E54" s="22"/>
      <c r="F54" s="22"/>
    </row>
    <row r="55" spans="1:6" x14ac:dyDescent="0.25">
      <c r="A55" s="6" t="s">
        <v>99</v>
      </c>
    </row>
    <row r="56" spans="1:6" hidden="1" outlineLevel="1" x14ac:dyDescent="0.25">
      <c r="A56" t="s">
        <v>98</v>
      </c>
      <c r="C56" s="46" t="s">
        <v>2</v>
      </c>
      <c r="D56" s="22"/>
      <c r="E56" s="22"/>
      <c r="F56" s="22"/>
    </row>
    <row r="57" spans="1:6" hidden="1" outlineLevel="1" x14ac:dyDescent="0.25">
      <c r="A57" s="5" t="s">
        <v>44</v>
      </c>
      <c r="C57" s="47">
        <v>2020</v>
      </c>
      <c r="D57" s="22"/>
      <c r="E57" s="22"/>
      <c r="F57" s="22"/>
    </row>
    <row r="58" spans="1:6" hidden="1" outlineLevel="1" x14ac:dyDescent="0.25">
      <c r="A58" s="5" t="s">
        <v>45</v>
      </c>
      <c r="C58" s="47">
        <v>2030</v>
      </c>
      <c r="D58" s="22"/>
      <c r="E58" s="22"/>
      <c r="F58" s="22"/>
    </row>
    <row r="59" spans="1:6" hidden="1" outlineLevel="1" x14ac:dyDescent="0.25">
      <c r="A59" s="5" t="s">
        <v>46</v>
      </c>
      <c r="C59" s="46">
        <v>0.5</v>
      </c>
      <c r="D59" s="22"/>
      <c r="E59" s="22"/>
      <c r="F59" s="22"/>
    </row>
    <row r="60" spans="1:6" hidden="1" outlineLevel="1" x14ac:dyDescent="0.25">
      <c r="A60" s="5" t="s">
        <v>132</v>
      </c>
      <c r="B60" s="6" t="s">
        <v>6</v>
      </c>
      <c r="C60" s="6" t="s">
        <v>133</v>
      </c>
      <c r="D60" s="6" t="s">
        <v>134</v>
      </c>
      <c r="E60" s="6" t="s">
        <v>135</v>
      </c>
      <c r="F60" s="6"/>
    </row>
    <row r="61" spans="1:6" hidden="1" outlineLevel="1" x14ac:dyDescent="0.25">
      <c r="A61" s="5" t="s">
        <v>101</v>
      </c>
      <c r="B61" t="s">
        <v>100</v>
      </c>
      <c r="C61" s="48"/>
      <c r="D61" s="48">
        <v>1600</v>
      </c>
      <c r="E61" s="48">
        <v>1500</v>
      </c>
    </row>
    <row r="62" spans="1:6" hidden="1" outlineLevel="1" x14ac:dyDescent="0.25">
      <c r="A62" s="5" t="s">
        <v>102</v>
      </c>
      <c r="B62" t="s">
        <v>100</v>
      </c>
      <c r="C62" s="48"/>
      <c r="D62" s="48">
        <v>1481.78</v>
      </c>
      <c r="E62" s="48">
        <v>1091.48</v>
      </c>
    </row>
    <row r="63" spans="1:6" hidden="1" outlineLevel="1" x14ac:dyDescent="0.25">
      <c r="A63" s="5" t="s">
        <v>102</v>
      </c>
      <c r="B63" t="s">
        <v>103</v>
      </c>
      <c r="C63" s="48"/>
      <c r="D63" s="48">
        <v>46.1</v>
      </c>
      <c r="E63" s="48">
        <v>33.9</v>
      </c>
    </row>
    <row r="64" spans="1:6" collapsed="1" x14ac:dyDescent="0.25"/>
  </sheetData>
  <pageMargins left="0.7" right="0.7" top="0.75" bottom="0.75" header="0.3" footer="0.3"/>
  <pageSetup orientation="portrait" r:id="rId1"/>
  <ignoredErrors>
    <ignoredError sqref="D21:F21 D49 E49:F4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F35"/>
  <sheetViews>
    <sheetView showGridLines="0" showRowColHeaders="0" workbookViewId="0">
      <selection activeCell="A25" sqref="A1:A37"/>
    </sheetView>
  </sheetViews>
  <sheetFormatPr baseColWidth="10" defaultColWidth="9.140625" defaultRowHeight="15" outlineLevelRow="1" x14ac:dyDescent="0.25"/>
  <cols>
    <col min="1" max="1" width="44.140625" customWidth="1"/>
    <col min="5" max="6" width="9.5703125" bestFit="1" customWidth="1"/>
  </cols>
  <sheetData>
    <row r="6" spans="1:6" x14ac:dyDescent="0.25">
      <c r="A6" s="6" t="s">
        <v>26</v>
      </c>
    </row>
    <row r="7" spans="1:6" hidden="1" outlineLevel="1" x14ac:dyDescent="0.25">
      <c r="A7" s="6"/>
      <c r="C7" s="6">
        <v>2020</v>
      </c>
      <c r="D7" s="6">
        <v>2019</v>
      </c>
      <c r="E7" s="6">
        <v>2018</v>
      </c>
      <c r="F7" s="6">
        <v>2017</v>
      </c>
    </row>
    <row r="8" spans="1:6" hidden="1" outlineLevel="1" x14ac:dyDescent="0.25">
      <c r="A8" s="7" t="s">
        <v>107</v>
      </c>
      <c r="C8" s="49"/>
      <c r="D8" s="49">
        <v>5741</v>
      </c>
      <c r="E8" s="49">
        <v>5214</v>
      </c>
      <c r="F8" s="49">
        <v>4921</v>
      </c>
    </row>
    <row r="9" spans="1:6" hidden="1" outlineLevel="1" x14ac:dyDescent="0.25">
      <c r="A9" s="5" t="s">
        <v>27</v>
      </c>
      <c r="C9" s="50"/>
      <c r="D9" s="51">
        <v>0.16400000000000001</v>
      </c>
      <c r="E9" s="51">
        <v>0.158</v>
      </c>
      <c r="F9" s="51">
        <v>0.14799999999999999</v>
      </c>
    </row>
    <row r="10" spans="1:6" hidden="1" outlineLevel="1" x14ac:dyDescent="0.25">
      <c r="A10" t="s">
        <v>140</v>
      </c>
      <c r="C10" s="50"/>
      <c r="D10" s="51">
        <v>0.14799999999999999</v>
      </c>
      <c r="E10" s="51">
        <v>0.154</v>
      </c>
      <c r="F10" s="51">
        <v>0.16600000000000001</v>
      </c>
    </row>
    <row r="11" spans="1:6" hidden="1" outlineLevel="1" x14ac:dyDescent="0.25">
      <c r="A11" t="s">
        <v>141</v>
      </c>
      <c r="C11" s="50"/>
      <c r="D11" s="52">
        <v>0.66900000000000004</v>
      </c>
      <c r="E11" s="52">
        <v>0.65</v>
      </c>
      <c r="F11" s="52">
        <v>0.64</v>
      </c>
    </row>
    <row r="12" spans="1:6" hidden="1" outlineLevel="1" x14ac:dyDescent="0.25">
      <c r="A12" t="s">
        <v>50</v>
      </c>
      <c r="C12" s="50" t="s">
        <v>104</v>
      </c>
      <c r="D12" s="50" t="s">
        <v>104</v>
      </c>
      <c r="E12" s="50" t="s">
        <v>104</v>
      </c>
      <c r="F12" s="50" t="s">
        <v>104</v>
      </c>
    </row>
    <row r="13" spans="1:6" hidden="1" outlineLevel="1" x14ac:dyDescent="0.25">
      <c r="A13" t="s">
        <v>28</v>
      </c>
      <c r="C13" s="50"/>
      <c r="D13" s="51">
        <v>0.13700000000000001</v>
      </c>
      <c r="E13" s="51">
        <v>0.11600000000000001</v>
      </c>
      <c r="F13" s="51">
        <v>0.104</v>
      </c>
    </row>
    <row r="14" spans="1:6" hidden="1" outlineLevel="1" x14ac:dyDescent="0.25">
      <c r="A14" t="s">
        <v>40</v>
      </c>
      <c r="C14" s="50" t="s">
        <v>105</v>
      </c>
      <c r="D14" s="50" t="s">
        <v>105</v>
      </c>
      <c r="E14" s="50" t="s">
        <v>105</v>
      </c>
      <c r="F14" s="50"/>
    </row>
    <row r="15" spans="1:6" hidden="1" outlineLevel="1" x14ac:dyDescent="0.25">
      <c r="A15" t="s">
        <v>142</v>
      </c>
      <c r="C15" s="50" t="s">
        <v>105</v>
      </c>
      <c r="D15" s="50" t="s">
        <v>105</v>
      </c>
      <c r="E15" s="50" t="s">
        <v>105</v>
      </c>
      <c r="F15" s="50" t="s">
        <v>105</v>
      </c>
    </row>
    <row r="16" spans="1:6" collapsed="1" x14ac:dyDescent="0.25"/>
    <row r="17" spans="1:6" x14ac:dyDescent="0.25">
      <c r="A17" s="6" t="s">
        <v>41</v>
      </c>
    </row>
    <row r="18" spans="1:6" hidden="1" outlineLevel="1" x14ac:dyDescent="0.25">
      <c r="A18" s="6"/>
      <c r="C18" s="6">
        <v>2020</v>
      </c>
      <c r="D18" s="6">
        <v>2019</v>
      </c>
      <c r="E18" s="6">
        <v>2018</v>
      </c>
      <c r="F18" s="6">
        <v>2017</v>
      </c>
    </row>
    <row r="19" spans="1:6" hidden="1" outlineLevel="1" x14ac:dyDescent="0.25">
      <c r="A19" t="s">
        <v>106</v>
      </c>
      <c r="C19" s="30"/>
      <c r="D19" s="32">
        <v>1.2</v>
      </c>
      <c r="E19" s="30">
        <v>0.69</v>
      </c>
      <c r="F19" s="30">
        <v>1.51</v>
      </c>
    </row>
    <row r="20" spans="1:6" collapsed="1" x14ac:dyDescent="0.25">
      <c r="C20" s="22"/>
      <c r="D20" s="22"/>
      <c r="E20" s="28"/>
      <c r="F20" s="28"/>
    </row>
    <row r="21" spans="1:6" x14ac:dyDescent="0.25">
      <c r="A21" s="6" t="s">
        <v>12</v>
      </c>
      <c r="D21" s="22"/>
      <c r="E21" s="22"/>
      <c r="F21" s="22"/>
    </row>
    <row r="22" spans="1:6" hidden="1" outlineLevel="1" x14ac:dyDescent="0.25">
      <c r="A22" s="11" t="s">
        <v>39</v>
      </c>
      <c r="C22" s="50" t="s">
        <v>105</v>
      </c>
      <c r="D22" s="22"/>
      <c r="E22" s="22"/>
      <c r="F22" s="22"/>
    </row>
    <row r="23" spans="1:6" collapsed="1" x14ac:dyDescent="0.25"/>
    <row r="24" spans="1:6" x14ac:dyDescent="0.25">
      <c r="A24" s="25" t="s">
        <v>42</v>
      </c>
    </row>
    <row r="25" spans="1:6" hidden="1" outlineLevel="1" x14ac:dyDescent="0.25">
      <c r="A25" t="s">
        <v>144</v>
      </c>
    </row>
    <row r="26" spans="1:6" hidden="1" outlineLevel="1" x14ac:dyDescent="0.25">
      <c r="A26" s="5" t="s">
        <v>120</v>
      </c>
      <c r="C26" t="s">
        <v>121</v>
      </c>
    </row>
    <row r="27" spans="1:6" hidden="1" outlineLevel="1" x14ac:dyDescent="0.25">
      <c r="A27" s="5" t="s">
        <v>122</v>
      </c>
      <c r="C27" t="s">
        <v>123</v>
      </c>
    </row>
    <row r="28" spans="1:6" hidden="1" outlineLevel="1" x14ac:dyDescent="0.25">
      <c r="A28" t="s">
        <v>129</v>
      </c>
      <c r="C28" t="s">
        <v>124</v>
      </c>
    </row>
    <row r="29" spans="1:6" hidden="1" outlineLevel="1" x14ac:dyDescent="0.25">
      <c r="A29" t="s">
        <v>125</v>
      </c>
    </row>
    <row r="30" spans="1:6" hidden="1" outlineLevel="1" x14ac:dyDescent="0.25">
      <c r="A30" s="5" t="s">
        <v>126</v>
      </c>
    </row>
    <row r="31" spans="1:6" hidden="1" outlineLevel="1" x14ac:dyDescent="0.25">
      <c r="A31" s="5" t="s">
        <v>127</v>
      </c>
    </row>
    <row r="32" spans="1:6" hidden="1" outlineLevel="1" x14ac:dyDescent="0.25">
      <c r="A32" s="5" t="s">
        <v>128</v>
      </c>
    </row>
    <row r="33" spans="1:1" hidden="1" outlineLevel="1" x14ac:dyDescent="0.25">
      <c r="A33" s="5" t="s">
        <v>131</v>
      </c>
    </row>
    <row r="34" spans="1:1" hidden="1" outlineLevel="1" x14ac:dyDescent="0.25">
      <c r="A34" s="5" t="s">
        <v>130</v>
      </c>
    </row>
    <row r="35" spans="1:1" collapsed="1"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F37"/>
  <sheetViews>
    <sheetView showGridLines="0" showRowColHeaders="0" workbookViewId="0">
      <selection activeCell="A47" sqref="A47"/>
    </sheetView>
  </sheetViews>
  <sheetFormatPr baseColWidth="10" defaultColWidth="9.140625" defaultRowHeight="15" outlineLevelRow="1" x14ac:dyDescent="0.25"/>
  <cols>
    <col min="1" max="1" width="54" customWidth="1"/>
    <col min="4" max="4" width="10.140625" bestFit="1" customWidth="1"/>
  </cols>
  <sheetData>
    <row r="6" spans="1:6" x14ac:dyDescent="0.25">
      <c r="A6" s="6" t="s">
        <v>29</v>
      </c>
    </row>
    <row r="7" spans="1:6" hidden="1" outlineLevel="1" x14ac:dyDescent="0.25">
      <c r="A7" s="6"/>
      <c r="C7" s="6">
        <v>2020</v>
      </c>
      <c r="D7" s="6">
        <v>2019</v>
      </c>
      <c r="E7" s="6">
        <v>2018</v>
      </c>
      <c r="F7" s="6">
        <v>2017</v>
      </c>
    </row>
    <row r="8" spans="1:6" hidden="1" outlineLevel="1" x14ac:dyDescent="0.25">
      <c r="A8" s="11" t="s">
        <v>37</v>
      </c>
      <c r="C8" s="30">
        <v>8</v>
      </c>
      <c r="D8" s="30">
        <v>8</v>
      </c>
      <c r="E8" s="30">
        <v>8</v>
      </c>
      <c r="F8" s="30">
        <v>8</v>
      </c>
    </row>
    <row r="9" spans="1:6" hidden="1" outlineLevel="1" x14ac:dyDescent="0.25">
      <c r="A9" t="s">
        <v>30</v>
      </c>
      <c r="C9" s="30">
        <v>2</v>
      </c>
      <c r="D9" s="30">
        <v>2</v>
      </c>
      <c r="E9" s="30">
        <v>2</v>
      </c>
      <c r="F9" s="30">
        <v>2</v>
      </c>
    </row>
    <row r="10" spans="1:6" hidden="1" outlineLevel="1" x14ac:dyDescent="0.25">
      <c r="A10" t="s">
        <v>31</v>
      </c>
      <c r="C10" s="30">
        <v>6</v>
      </c>
      <c r="D10" s="30">
        <v>6</v>
      </c>
      <c r="E10" s="30">
        <v>6</v>
      </c>
      <c r="F10" s="30">
        <v>6</v>
      </c>
    </row>
    <row r="11" spans="1:6" hidden="1" outlineLevel="1" x14ac:dyDescent="0.25">
      <c r="A11" t="s">
        <v>33</v>
      </c>
      <c r="C11" s="30">
        <v>0</v>
      </c>
      <c r="D11" s="30">
        <v>0</v>
      </c>
      <c r="E11" s="30">
        <v>0</v>
      </c>
      <c r="F11" s="30">
        <v>1</v>
      </c>
    </row>
    <row r="12" spans="1:6" hidden="1" outlineLevel="1" x14ac:dyDescent="0.25">
      <c r="A12" t="s">
        <v>35</v>
      </c>
      <c r="C12" s="30">
        <v>0</v>
      </c>
      <c r="D12" s="30">
        <v>0</v>
      </c>
      <c r="E12" s="30">
        <v>0</v>
      </c>
      <c r="F12" s="30">
        <v>0</v>
      </c>
    </row>
    <row r="13" spans="1:6" hidden="1" outlineLevel="1" x14ac:dyDescent="0.25">
      <c r="A13" t="s">
        <v>32</v>
      </c>
      <c r="C13" s="30">
        <v>2</v>
      </c>
      <c r="D13" s="30">
        <v>2</v>
      </c>
      <c r="E13" s="30">
        <v>4</v>
      </c>
      <c r="F13" s="30">
        <v>4</v>
      </c>
    </row>
    <row r="14" spans="1:6" hidden="1" outlineLevel="1" x14ac:dyDescent="0.25">
      <c r="A14" t="s">
        <v>34</v>
      </c>
      <c r="C14" s="30">
        <v>15</v>
      </c>
      <c r="D14" s="30">
        <v>16</v>
      </c>
      <c r="E14" s="30">
        <v>24</v>
      </c>
      <c r="F14" s="30">
        <v>15</v>
      </c>
    </row>
    <row r="15" spans="1:6" hidden="1" outlineLevel="1" x14ac:dyDescent="0.25">
      <c r="A15" t="s">
        <v>108</v>
      </c>
      <c r="C15" s="30">
        <v>3</v>
      </c>
      <c r="D15" s="30">
        <v>3</v>
      </c>
      <c r="E15" s="30">
        <v>3</v>
      </c>
      <c r="F15" s="30">
        <v>3</v>
      </c>
    </row>
    <row r="16" spans="1:6" hidden="1" outlineLevel="1" x14ac:dyDescent="0.25"/>
    <row r="17" spans="1:6" hidden="1" outlineLevel="1" x14ac:dyDescent="0.25">
      <c r="A17" s="6" t="s">
        <v>36</v>
      </c>
      <c r="C17" s="22"/>
      <c r="D17" s="22"/>
      <c r="E17" s="22"/>
      <c r="F17" s="22"/>
    </row>
    <row r="18" spans="1:6" hidden="1" outlineLevel="1" x14ac:dyDescent="0.25">
      <c r="A18" t="s">
        <v>143</v>
      </c>
      <c r="C18" s="22"/>
      <c r="D18" s="22"/>
      <c r="E18" s="22"/>
      <c r="F18" s="22"/>
    </row>
    <row r="19" spans="1:6" hidden="1" outlineLevel="1" x14ac:dyDescent="0.25">
      <c r="A19" t="s">
        <v>115</v>
      </c>
      <c r="C19" s="22" t="s">
        <v>137</v>
      </c>
      <c r="D19" s="22"/>
      <c r="E19" s="22"/>
      <c r="F19" s="22"/>
    </row>
    <row r="20" spans="1:6" hidden="1" outlineLevel="1" x14ac:dyDescent="0.25">
      <c r="A20" t="s">
        <v>116</v>
      </c>
      <c r="C20" s="22" t="s">
        <v>137</v>
      </c>
      <c r="D20" s="22"/>
      <c r="E20" s="22"/>
      <c r="F20" s="22"/>
    </row>
    <row r="21" spans="1:6" collapsed="1" x14ac:dyDescent="0.25"/>
    <row r="22" spans="1:6" x14ac:dyDescent="0.25">
      <c r="A22" s="6" t="s">
        <v>136</v>
      </c>
    </row>
    <row r="23" spans="1:6" hidden="1" outlineLevel="1" x14ac:dyDescent="0.25">
      <c r="A23" s="33" t="s">
        <v>119</v>
      </c>
      <c r="B23" s="6" t="s">
        <v>6</v>
      </c>
      <c r="C23" s="6">
        <v>2020</v>
      </c>
      <c r="D23" s="6">
        <v>2019</v>
      </c>
      <c r="E23" s="6">
        <v>2018</v>
      </c>
      <c r="F23" s="6">
        <v>2017</v>
      </c>
    </row>
    <row r="24" spans="1:6" hidden="1" outlineLevel="1" x14ac:dyDescent="0.25">
      <c r="A24" s="5" t="s">
        <v>110</v>
      </c>
    </row>
    <row r="25" spans="1:6" hidden="1" outlineLevel="1" x14ac:dyDescent="0.25">
      <c r="A25" s="9" t="s">
        <v>109</v>
      </c>
      <c r="B25" t="s">
        <v>113</v>
      </c>
      <c r="C25" s="30">
        <v>800</v>
      </c>
      <c r="D25" s="30">
        <v>800</v>
      </c>
      <c r="E25" s="30">
        <v>400</v>
      </c>
      <c r="F25" s="30">
        <v>400</v>
      </c>
    </row>
    <row r="26" spans="1:6" hidden="1" outlineLevel="1" x14ac:dyDescent="0.25">
      <c r="A26" s="9" t="s">
        <v>111</v>
      </c>
      <c r="B26" t="s">
        <v>113</v>
      </c>
      <c r="C26" s="30">
        <v>700</v>
      </c>
      <c r="D26" s="30">
        <v>700</v>
      </c>
      <c r="E26" s="30">
        <v>350</v>
      </c>
      <c r="F26" s="30">
        <v>200</v>
      </c>
    </row>
    <row r="27" spans="1:6" hidden="1" outlineLevel="1" x14ac:dyDescent="0.25">
      <c r="A27" s="9" t="s">
        <v>112</v>
      </c>
      <c r="B27" t="s">
        <v>113</v>
      </c>
      <c r="C27" s="30">
        <v>600</v>
      </c>
      <c r="D27" s="30">
        <v>600</v>
      </c>
      <c r="E27" s="30">
        <v>350</v>
      </c>
      <c r="F27" s="30">
        <v>200</v>
      </c>
    </row>
    <row r="28" spans="1:6" hidden="1" outlineLevel="1" x14ac:dyDescent="0.25">
      <c r="A28" s="5" t="s">
        <v>114</v>
      </c>
    </row>
    <row r="29" spans="1:6" hidden="1" outlineLevel="1" x14ac:dyDescent="0.25">
      <c r="A29" s="9" t="s">
        <v>109</v>
      </c>
      <c r="C29" s="35">
        <v>8.9999999999999998E-4</v>
      </c>
      <c r="D29" s="35">
        <v>1.1999999999999999E-3</v>
      </c>
      <c r="E29" s="35">
        <v>1.1999999999999999E-3</v>
      </c>
      <c r="F29" s="35">
        <v>1.5E-3</v>
      </c>
    </row>
    <row r="30" spans="1:6" hidden="1" outlineLevel="1" x14ac:dyDescent="0.25">
      <c r="A30" s="9" t="s">
        <v>111</v>
      </c>
      <c r="C30" s="35">
        <v>8.9999999999999998E-4</v>
      </c>
      <c r="D30" s="35">
        <v>1.1999999999999999E-3</v>
      </c>
      <c r="E30" s="35">
        <v>1.1999999999999999E-3</v>
      </c>
      <c r="F30" s="35">
        <v>5.9999999999999995E-4</v>
      </c>
    </row>
    <row r="31" spans="1:6" hidden="1" outlineLevel="1" x14ac:dyDescent="0.25">
      <c r="A31" s="9" t="s">
        <v>112</v>
      </c>
      <c r="C31" s="36">
        <v>4.4999999999999999E-4</v>
      </c>
      <c r="D31" s="35">
        <v>5.9999999999999995E-4</v>
      </c>
      <c r="E31" s="35">
        <v>5.9999999999999995E-4</v>
      </c>
      <c r="F31" s="35">
        <v>5.9999999999999995E-4</v>
      </c>
    </row>
    <row r="32" spans="1:6" hidden="1" outlineLevel="1" x14ac:dyDescent="0.25">
      <c r="A32" s="34" t="s">
        <v>118</v>
      </c>
    </row>
    <row r="33" spans="1:6" hidden="1" outlineLevel="1" x14ac:dyDescent="0.25">
      <c r="A33" s="5" t="s">
        <v>110</v>
      </c>
      <c r="B33" t="s">
        <v>113</v>
      </c>
      <c r="C33" s="30">
        <v>200</v>
      </c>
      <c r="D33" s="30">
        <v>200</v>
      </c>
      <c r="E33" s="30">
        <v>113</v>
      </c>
      <c r="F33" s="30">
        <v>75</v>
      </c>
    </row>
    <row r="34" spans="1:6" hidden="1" outlineLevel="1" x14ac:dyDescent="0.25">
      <c r="A34" s="5" t="s">
        <v>114</v>
      </c>
      <c r="C34" s="36">
        <v>1.4999999999999999E-4</v>
      </c>
      <c r="D34" s="35">
        <v>2.0000000000000001E-4</v>
      </c>
      <c r="E34" s="35">
        <v>2.0000000000000001E-4</v>
      </c>
      <c r="F34" s="35">
        <v>2.0000000000000001E-4</v>
      </c>
    </row>
    <row r="35" spans="1:6" hidden="1" outlineLevel="1" x14ac:dyDescent="0.25">
      <c r="A35" s="33" t="s">
        <v>117</v>
      </c>
    </row>
    <row r="36" spans="1:6" hidden="1" outlineLevel="1" x14ac:dyDescent="0.25">
      <c r="A36" s="5" t="s">
        <v>110</v>
      </c>
      <c r="B36" t="s">
        <v>113</v>
      </c>
      <c r="C36" s="30">
        <v>100</v>
      </c>
      <c r="D36" s="30">
        <v>100</v>
      </c>
      <c r="E36" s="30">
        <v>50</v>
      </c>
      <c r="F36" s="30">
        <v>50</v>
      </c>
    </row>
    <row r="37" spans="1:6" collapsed="1" x14ac:dyDescent="0.25">
      <c r="A37" s="5"/>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Environmental</vt:lpstr>
      <vt:lpstr>Social</vt:lpstr>
      <vt:lpstr>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Irina Axenova</cp:lastModifiedBy>
  <dcterms:created xsi:type="dcterms:W3CDTF">2020-10-26T14:07:15Z</dcterms:created>
  <dcterms:modified xsi:type="dcterms:W3CDTF">2020-12-07T21:05:40Z</dcterms:modified>
</cp:coreProperties>
</file>